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429"/>
  <workbookPr/>
  <mc:AlternateContent xmlns:mc="http://schemas.openxmlformats.org/markup-compatibility/2006">
    <mc:Choice Requires="x15">
      <x15ac:absPath xmlns:x15ac="http://schemas.microsoft.com/office/spreadsheetml/2010/11/ac" url="E:\Paper\2024_UBER_MGI_Paper\"/>
    </mc:Choice>
  </mc:AlternateContent>
  <xr:revisionPtr revIDLastSave="0" documentId="13_ncr:1_{EDEB4AA7-E018-497E-B539-5E136961B443}" xr6:coauthVersionLast="47" xr6:coauthVersionMax="47" xr10:uidLastSave="{00000000-0000-0000-0000-000000000000}"/>
  <bookViews>
    <workbookView xWindow="28680" yWindow="-120" windowWidth="25440" windowHeight="15270" xr2:uid="{00000000-000D-0000-FFFF-FFFF00000000}"/>
  </bookViews>
  <sheets>
    <sheet name="Sheet2" sheetId="2" r:id="rId1"/>
    <sheet name="Tabelle1" sheetId="3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10" i="2" l="1"/>
  <c r="N2" i="2"/>
  <c r="M10" i="2"/>
  <c r="Q14" i="2" s="1"/>
  <c r="M2" i="2"/>
  <c r="Q3" i="2" s="1"/>
  <c r="O10" i="2"/>
  <c r="P10" i="2" s="1"/>
  <c r="O2" i="2"/>
  <c r="P13" i="2"/>
  <c r="Q10" i="2" l="1"/>
  <c r="Q11" i="2"/>
  <c r="Q12" i="2"/>
  <c r="Q13" i="2"/>
  <c r="Q2" i="2"/>
  <c r="Q6" i="2"/>
  <c r="Q5" i="2"/>
  <c r="Q4" i="2"/>
  <c r="P14" i="2"/>
  <c r="P12" i="2"/>
  <c r="P11" i="2"/>
  <c r="H10" i="2"/>
  <c r="H2" i="2"/>
  <c r="G10" i="2"/>
  <c r="G2" i="2"/>
  <c r="P6" i="2"/>
  <c r="P2" i="2" l="1"/>
  <c r="P3" i="2"/>
  <c r="P4" i="2"/>
  <c r="P5" i="2"/>
</calcChain>
</file>

<file path=xl/sharedStrings.xml><?xml version="1.0" encoding="utf-8"?>
<sst xmlns="http://schemas.openxmlformats.org/spreadsheetml/2006/main" count="42" uniqueCount="26">
  <si>
    <t>sample</t>
  </si>
  <si>
    <t>Z</t>
  </si>
  <si>
    <t>L(mm)</t>
  </si>
  <si>
    <t>v</t>
  </si>
  <si>
    <t>R(mm)</t>
  </si>
  <si>
    <t>t</t>
  </si>
  <si>
    <t>w/t</t>
  </si>
  <si>
    <t>experimental data</t>
  </si>
  <si>
    <t>KDF</t>
  </si>
  <si>
    <t>S1-89</t>
  </si>
  <si>
    <t>S2-89</t>
  </si>
  <si>
    <t>S3-89</t>
  </si>
  <si>
    <t>S4-89</t>
  </si>
  <si>
    <t>S5-89</t>
  </si>
  <si>
    <t>S1-178</t>
  </si>
  <si>
    <t>S2-178</t>
  </si>
  <si>
    <t>S3-178</t>
  </si>
  <si>
    <t>S4-178</t>
  </si>
  <si>
    <t>S5-178</t>
  </si>
  <si>
    <t>R/t</t>
  </si>
  <si>
    <t>L/R</t>
  </si>
  <si>
    <t>E</t>
  </si>
  <si>
    <t>Y</t>
  </si>
  <si>
    <t>Elastic Buckling Load</t>
  </si>
  <si>
    <t>Plastic Buckling Load</t>
  </si>
  <si>
    <t>KDF_pl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</si>
</sst>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">
    <font>
      <sz val="11"/>
      <color theme="1"/>
      <name val="Calibri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</cellXfs>
  <cellStyles count="1">
    <cellStyle name="Standard" xfId="0" builtinId="0"/>
  </cellStyles>
  <dxfs count="17">
    <dxf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b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color theme="1"/>
      </font>
    </dxf>
    <dxf>
      <font>
        <color theme="1"/>
      </font>
      <border>
        <bottom style="thin">
          <color theme="4" tint="0.39994506668294322"/>
        </bottom>
      </border>
    </dxf>
    <dxf>
      <font>
        <b/>
        <color theme="1"/>
      </font>
    </dxf>
    <dxf>
      <font>
        <b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top style="thin">
          <color theme="4" tint="0.39994506668294322"/>
        </top>
        <bottom style="thin">
          <color theme="4" tint="0.39994506668294322"/>
        </bottom>
      </border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</dxf>
    <dxf>
      <font>
        <b/>
        <color theme="1"/>
      </font>
    </dxf>
    <dxf>
      <font>
        <b/>
        <color theme="1"/>
      </font>
      <border>
        <top style="double">
          <color theme="4"/>
        </top>
      </border>
    </dxf>
    <dxf>
      <font>
        <b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4506668294322"/>
        </horizontal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16"/>
      <tableStyleElement type="headerRow" dxfId="15"/>
      <tableStyleElement type="totalRow" dxfId="14"/>
      <tableStyleElement type="firstColumn" dxfId="13"/>
      <tableStyleElement type="lastColumn" dxfId="12"/>
      <tableStyleElement type="firstRowStripe" dxfId="11"/>
      <tableStyleElement type="firstColumnStripe" dxfId="10"/>
    </tableStyle>
    <tableStyle name="PivotStylePreset2_Accent1" table="0" count="10" xr9:uid="{267968C8-6FFD-4C36-ACC1-9EA1FD1885CA}">
      <tableStyleElement type="headerRow" dxfId="9"/>
      <tableStyleElement type="totalRow" dxfId="8"/>
      <tableStyleElement type="firstRowStripe" dxfId="7"/>
      <tableStyleElement type="firstColumnStripe" dxfId="6"/>
      <tableStyleElement type="firstSubtotalRow" dxfId="5"/>
      <tableStyleElement type="secondSubtotalRow" dxfId="4"/>
      <tableStyleElement type="firstRowSubheading" dxfId="3"/>
      <tableStyleElement type="secondRowSubheading" dxfId="2"/>
      <tableStyleElement type="pageFieldLabels" dxfId="1"/>
      <tableStyleElement type="pageFieldValues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298939</xdr:colOff>
      <xdr:row>0</xdr:row>
      <xdr:rowOff>14946</xdr:rowOff>
    </xdr:from>
    <xdr:to>
      <xdr:col>22</xdr:col>
      <xdr:colOff>462135</xdr:colOff>
      <xdr:row>18</xdr:row>
      <xdr:rowOff>134961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18074" y="14946"/>
          <a:ext cx="3130599" cy="3549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22</xdr:col>
      <xdr:colOff>574675</xdr:colOff>
      <xdr:row>24</xdr:row>
      <xdr:rowOff>46355</xdr:rowOff>
    </xdr:from>
    <xdr:to>
      <xdr:col>30</xdr:col>
      <xdr:colOff>400685</xdr:colOff>
      <xdr:row>43</xdr:row>
      <xdr:rowOff>97790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06045" y="4313555"/>
          <a:ext cx="4794250" cy="342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22</xdr:col>
      <xdr:colOff>142240</xdr:colOff>
      <xdr:row>0</xdr:row>
      <xdr:rowOff>40640</xdr:rowOff>
    </xdr:from>
    <xdr:to>
      <xdr:col>31</xdr:col>
      <xdr:colOff>239395</xdr:colOff>
      <xdr:row>14</xdr:row>
      <xdr:rowOff>158115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373610" y="40640"/>
          <a:ext cx="5686425" cy="2606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242570</xdr:colOff>
      <xdr:row>20</xdr:row>
      <xdr:rowOff>7620</xdr:rowOff>
    </xdr:from>
    <xdr:to>
      <xdr:col>22</xdr:col>
      <xdr:colOff>424815</xdr:colOff>
      <xdr:row>50</xdr:row>
      <xdr:rowOff>101600</xdr:rowOff>
    </xdr:to>
    <xdr:pic>
      <xdr:nvPicPr>
        <xdr:cNvPr id="3" name="图片 2" descr="L189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47760" y="3563620"/>
          <a:ext cx="3908425" cy="54279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14"/>
  <sheetViews>
    <sheetView tabSelected="1" topLeftCell="E1" zoomScale="130" zoomScaleNormal="130" workbookViewId="0">
      <selection activeCell="Q2" sqref="Q2:Q6"/>
    </sheetView>
  </sheetViews>
  <sheetFormatPr baseColWidth="10" defaultColWidth="8.85546875" defaultRowHeight="15"/>
  <cols>
    <col min="1" max="11" width="8.85546875" style="1"/>
    <col min="12" max="14" width="20" style="1" customWidth="1"/>
    <col min="15" max="15" width="26.5703125" style="1" customWidth="1"/>
    <col min="16" max="16" width="12.85546875" style="1"/>
  </cols>
  <sheetData>
    <row r="1" spans="1:17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19</v>
      </c>
      <c r="H1" s="1" t="s">
        <v>20</v>
      </c>
      <c r="I1" s="1" t="s">
        <v>21</v>
      </c>
      <c r="J1" s="1" t="s">
        <v>22</v>
      </c>
      <c r="K1" s="1" t="s">
        <v>6</v>
      </c>
      <c r="L1" s="1" t="s">
        <v>7</v>
      </c>
      <c r="M1" s="1" t="s">
        <v>24</v>
      </c>
      <c r="O1" s="1" t="s">
        <v>23</v>
      </c>
      <c r="P1" s="1" t="s">
        <v>8</v>
      </c>
      <c r="Q1" s="1" t="s">
        <v>25</v>
      </c>
    </row>
    <row r="2" spans="1:17">
      <c r="A2" s="1" t="s">
        <v>9</v>
      </c>
      <c r="B2" s="2">
        <v>169.8</v>
      </c>
      <c r="C2" s="2">
        <v>89</v>
      </c>
      <c r="D2" s="2">
        <v>0.3</v>
      </c>
      <c r="E2" s="2">
        <v>44.5</v>
      </c>
      <c r="F2" s="2">
        <v>1</v>
      </c>
      <c r="G2" s="2">
        <f>E2/F2</f>
        <v>44.5</v>
      </c>
      <c r="H2" s="2">
        <f>C2/E2</f>
        <v>2</v>
      </c>
      <c r="I2" s="2">
        <v>206490</v>
      </c>
      <c r="J2" s="2">
        <v>339.36</v>
      </c>
      <c r="K2" s="1">
        <v>0.2</v>
      </c>
      <c r="L2" s="1">
        <v>99.407109399999996</v>
      </c>
      <c r="M2" s="2">
        <f>2*PI()*E2*F2*J2/1000</f>
        <v>94.88564858007868</v>
      </c>
      <c r="N2" s="2">
        <f>SQRT(M2/O2)</f>
        <v>0.34761737899333456</v>
      </c>
      <c r="O2" s="2">
        <f>2*PI()*I2*F2^2/SQRT(3*(1-0.3^2))/1000</f>
        <v>785.23123940060043</v>
      </c>
      <c r="P2" s="1">
        <f>L2/O2</f>
        <v>0.12659596869309678</v>
      </c>
      <c r="Q2">
        <f>L2/$M$2</f>
        <v>1.0476516827105358</v>
      </c>
    </row>
    <row r="3" spans="1:17">
      <c r="A3" s="1" t="s">
        <v>10</v>
      </c>
      <c r="B3" s="2"/>
      <c r="C3" s="2"/>
      <c r="D3" s="2"/>
      <c r="E3" s="2"/>
      <c r="F3" s="2"/>
      <c r="G3" s="2"/>
      <c r="H3" s="2"/>
      <c r="I3" s="2"/>
      <c r="J3" s="2"/>
      <c r="K3" s="1">
        <v>0.69</v>
      </c>
      <c r="L3" s="1">
        <v>97.024078130000007</v>
      </c>
      <c r="M3" s="2"/>
      <c r="N3" s="2"/>
      <c r="O3" s="2"/>
      <c r="P3" s="1">
        <f>L3/O2</f>
        <v>0.12356115404178585</v>
      </c>
      <c r="Q3">
        <f t="shared" ref="Q3:Q6" si="0">L3/$M$2</f>
        <v>1.0225369123984709</v>
      </c>
    </row>
    <row r="4" spans="1:17">
      <c r="A4" s="1" t="s">
        <v>11</v>
      </c>
      <c r="B4" s="2"/>
      <c r="C4" s="2"/>
      <c r="D4" s="2"/>
      <c r="E4" s="2"/>
      <c r="F4" s="2"/>
      <c r="G4" s="2"/>
      <c r="H4" s="2"/>
      <c r="I4" s="2"/>
      <c r="J4" s="2"/>
      <c r="K4" s="1">
        <v>0.5</v>
      </c>
      <c r="L4" s="1">
        <v>101.86695313</v>
      </c>
      <c r="M4" s="2"/>
      <c r="N4" s="2"/>
      <c r="O4" s="2"/>
      <c r="P4" s="1">
        <f>L4/O2</f>
        <v>0.12972860479641546</v>
      </c>
      <c r="Q4">
        <f t="shared" si="0"/>
        <v>1.073575979659658</v>
      </c>
    </row>
    <row r="5" spans="1:17">
      <c r="A5" s="1" t="s">
        <v>12</v>
      </c>
      <c r="B5" s="2"/>
      <c r="C5" s="2"/>
      <c r="D5" s="2"/>
      <c r="E5" s="2"/>
      <c r="F5" s="2"/>
      <c r="G5" s="2"/>
      <c r="H5" s="2"/>
      <c r="I5" s="2"/>
      <c r="J5" s="2"/>
      <c r="K5" s="1">
        <v>0.49</v>
      </c>
      <c r="L5" s="1">
        <v>104.66832031</v>
      </c>
      <c r="M5" s="2"/>
      <c r="N5" s="2"/>
      <c r="O5" s="2"/>
      <c r="P5" s="1">
        <f>L5/O2</f>
        <v>0.133296174500008</v>
      </c>
      <c r="Q5">
        <f t="shared" si="0"/>
        <v>1.1030995927868401</v>
      </c>
    </row>
    <row r="6" spans="1:17">
      <c r="A6" s="1" t="s">
        <v>13</v>
      </c>
      <c r="B6" s="2"/>
      <c r="C6" s="2"/>
      <c r="D6" s="2"/>
      <c r="E6" s="2"/>
      <c r="F6" s="2"/>
      <c r="G6" s="2"/>
      <c r="H6" s="2"/>
      <c r="I6" s="2"/>
      <c r="J6" s="2"/>
      <c r="K6" s="1">
        <v>0.55000000000000004</v>
      </c>
      <c r="L6" s="1">
        <v>104.68392188</v>
      </c>
      <c r="M6" s="2"/>
      <c r="N6" s="2"/>
      <c r="O6" s="2"/>
      <c r="P6" s="1">
        <f>L6/O2</f>
        <v>0.13331604325868338</v>
      </c>
      <c r="Q6">
        <f t="shared" si="0"/>
        <v>1.1032640177576705</v>
      </c>
    </row>
    <row r="9" spans="1:17">
      <c r="A9" s="1" t="s">
        <v>0</v>
      </c>
      <c r="B9" s="1" t="s">
        <v>1</v>
      </c>
      <c r="C9" s="1" t="s">
        <v>2</v>
      </c>
      <c r="D9" s="1" t="s">
        <v>3</v>
      </c>
      <c r="E9" s="1" t="s">
        <v>4</v>
      </c>
      <c r="F9" s="1" t="s">
        <v>5</v>
      </c>
      <c r="G9" s="1" t="s">
        <v>19</v>
      </c>
      <c r="H9" s="1" t="s">
        <v>20</v>
      </c>
      <c r="I9" s="1" t="s">
        <v>21</v>
      </c>
      <c r="J9" s="1" t="s">
        <v>22</v>
      </c>
      <c r="K9" s="1" t="s">
        <v>6</v>
      </c>
      <c r="L9" s="1" t="s">
        <v>7</v>
      </c>
      <c r="M9" s="1" t="s">
        <v>24</v>
      </c>
      <c r="O9" s="1" t="s">
        <v>23</v>
      </c>
      <c r="P9" s="1" t="s">
        <v>8</v>
      </c>
      <c r="Q9" s="1" t="s">
        <v>25</v>
      </c>
    </row>
    <row r="10" spans="1:17">
      <c r="A10" s="1" t="s">
        <v>14</v>
      </c>
      <c r="B10" s="2">
        <v>679.2</v>
      </c>
      <c r="C10" s="2">
        <v>178</v>
      </c>
      <c r="D10" s="2">
        <v>0.3</v>
      </c>
      <c r="E10" s="2">
        <v>44.5</v>
      </c>
      <c r="F10" s="2">
        <v>1</v>
      </c>
      <c r="G10" s="2">
        <f t="shared" ref="G10" si="1">E10/F10</f>
        <v>44.5</v>
      </c>
      <c r="H10" s="2">
        <f>C10/E10</f>
        <v>4</v>
      </c>
      <c r="I10" s="2">
        <v>206490</v>
      </c>
      <c r="J10" s="2">
        <v>339.36</v>
      </c>
      <c r="K10" s="1">
        <v>0.51</v>
      </c>
      <c r="L10" s="1">
        <v>80.271656250000007</v>
      </c>
      <c r="M10" s="2">
        <f>2*PI()*E10*F10*J10/1000</f>
        <v>94.88564858007868</v>
      </c>
      <c r="N10" s="2">
        <f>SQRT(M10/O10)</f>
        <v>0.34761737899333456</v>
      </c>
      <c r="O10" s="2">
        <f>2*PI()*I10*F10^2/SQRT(3*(1-0.3^2))/1000</f>
        <v>785.23123940060043</v>
      </c>
      <c r="P10" s="1">
        <f>L10/O10</f>
        <v>0.10222677374791493</v>
      </c>
      <c r="Q10">
        <f t="shared" ref="Q10" si="2">L10/M10</f>
        <v>0.8459831117901333</v>
      </c>
    </row>
    <row r="11" spans="1:17">
      <c r="A11" s="1" t="s">
        <v>15</v>
      </c>
      <c r="B11" s="2"/>
      <c r="C11" s="2"/>
      <c r="D11" s="2"/>
      <c r="E11" s="2"/>
      <c r="F11" s="2"/>
      <c r="G11" s="2"/>
      <c r="H11" s="2"/>
      <c r="I11" s="2"/>
      <c r="J11" s="2"/>
      <c r="K11" s="1">
        <v>0.38</v>
      </c>
      <c r="L11" s="1">
        <v>106.78671094000001</v>
      </c>
      <c r="M11" s="2"/>
      <c r="N11" s="2"/>
      <c r="O11" s="2"/>
      <c r="P11" s="1">
        <f>L11/O10</f>
        <v>0.13599396659449609</v>
      </c>
      <c r="Q11">
        <f>L11/M10</f>
        <v>1.1254253149766631</v>
      </c>
    </row>
    <row r="12" spans="1:17">
      <c r="A12" s="1" t="s">
        <v>16</v>
      </c>
      <c r="B12" s="2"/>
      <c r="C12" s="2"/>
      <c r="D12" s="2"/>
      <c r="E12" s="2"/>
      <c r="F12" s="2"/>
      <c r="G12" s="2"/>
      <c r="H12" s="2"/>
      <c r="I12" s="2"/>
      <c r="J12" s="2"/>
      <c r="K12" s="1">
        <v>0.33</v>
      </c>
      <c r="L12" s="1">
        <v>108.84099218999999</v>
      </c>
      <c r="M12" s="2"/>
      <c r="N12" s="2"/>
      <c r="O12" s="2"/>
      <c r="P12" s="1">
        <f>L12/O10</f>
        <v>0.13861011473904533</v>
      </c>
      <c r="Q12">
        <f>L12/M10</f>
        <v>1.1470753883095788</v>
      </c>
    </row>
    <row r="13" spans="1:17">
      <c r="A13" s="1" t="s">
        <v>17</v>
      </c>
      <c r="B13" s="2"/>
      <c r="C13" s="2"/>
      <c r="D13" s="2"/>
      <c r="E13" s="2"/>
      <c r="F13" s="2"/>
      <c r="G13" s="2"/>
      <c r="H13" s="2"/>
      <c r="I13" s="2"/>
      <c r="J13" s="2"/>
      <c r="K13" s="1">
        <v>0.78</v>
      </c>
      <c r="L13" s="1">
        <v>107.32977344</v>
      </c>
      <c r="M13" s="2"/>
      <c r="N13" s="2"/>
      <c r="O13" s="2"/>
      <c r="P13" s="1">
        <f>L13/O10</f>
        <v>0.1366855622325078</v>
      </c>
      <c r="Q13">
        <f>L13/M10</f>
        <v>1.1311486515204574</v>
      </c>
    </row>
    <row r="14" spans="1:17">
      <c r="A14" s="1" t="s">
        <v>18</v>
      </c>
      <c r="B14" s="2"/>
      <c r="C14" s="2"/>
      <c r="D14" s="2"/>
      <c r="E14" s="2"/>
      <c r="F14" s="2"/>
      <c r="G14" s="2"/>
      <c r="H14" s="2"/>
      <c r="I14" s="2"/>
      <c r="J14" s="2"/>
      <c r="K14" s="1">
        <v>0.67</v>
      </c>
      <c r="L14" s="1">
        <v>96.165750000000003</v>
      </c>
      <c r="M14" s="2"/>
      <c r="N14" s="2"/>
      <c r="O14" s="2"/>
      <c r="P14" s="1">
        <f>L14/O10</f>
        <v>0.12246806440534296</v>
      </c>
      <c r="Q14">
        <f>L14/M10</f>
        <v>1.0134909908829994</v>
      </c>
    </row>
  </sheetData>
  <mergeCells count="24">
    <mergeCell ref="N2:N6"/>
    <mergeCell ref="N10:N14"/>
    <mergeCell ref="B2:B6"/>
    <mergeCell ref="B10:B14"/>
    <mergeCell ref="C2:C6"/>
    <mergeCell ref="C10:C14"/>
    <mergeCell ref="D2:D6"/>
    <mergeCell ref="D10:D14"/>
    <mergeCell ref="E2:E6"/>
    <mergeCell ref="E10:E14"/>
    <mergeCell ref="F2:F6"/>
    <mergeCell ref="F10:F14"/>
    <mergeCell ref="O2:O6"/>
    <mergeCell ref="O10:O14"/>
    <mergeCell ref="G2:G6"/>
    <mergeCell ref="H2:H6"/>
    <mergeCell ref="G10:G14"/>
    <mergeCell ref="H10:H14"/>
    <mergeCell ref="I2:I6"/>
    <mergeCell ref="J2:J6"/>
    <mergeCell ref="I10:I14"/>
    <mergeCell ref="J10:J14"/>
    <mergeCell ref="M10:M14"/>
    <mergeCell ref="M2:M6"/>
  </mergeCells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47D7E-D5BE-4322-BB67-B10088EACF1A}">
  <dimension ref="A1"/>
  <sheetViews>
    <sheetView workbookViewId="0">
      <selection activeCell="J17" sqref="J17:K22"/>
    </sheetView>
  </sheetViews>
  <sheetFormatPr baseColWidth="10" defaultRowHeight="15"/>
  <sheetData/>
  <pageMargins left="0.7" right="0.7" top="0.78740157499999996" bottom="0.78740157499999996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2</vt:i4>
      </vt:variant>
    </vt:vector>
  </HeadingPairs>
  <TitlesOfParts>
    <vt:vector size="2" baseType="lpstr">
      <vt:lpstr>Sheet2</vt:lpstr>
      <vt:lpstr>Tabelle1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chernyao</dc:creator>
  <cp:lastModifiedBy>Ronald Wagner</cp:lastModifiedBy>
  <dcterms:created xsi:type="dcterms:W3CDTF">2025-01-06T01:19:00Z</dcterms:created>
  <dcterms:modified xsi:type="dcterms:W3CDTF">2025-02-27T13:24:12Z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CEA1C00499F24880A2F5E8F30296CFAD_13</vt:lpwstr>
  </property>
  <property fmtid="{D5CDD505-2E9C-101B-9397-08002B2CF9AE}" pid="3" name="KSOProductBuildVer">
    <vt:lpwstr>2052-12.1.0.19770</vt:lpwstr>
  </property>
</Properties>
</file>